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<sst xmlns="http://schemas.openxmlformats.org/spreadsheetml/2006/main" count="93" uniqueCount="72">
  <si>
    <t>Current tire size</t>
  </si>
  <si>
    <t>Tire diameter [calculated]</t>
  </si>
  <si>
    <t>Desired hub height [calculated]</t>
  </si>
  <si>
    <t>Weight of rear corner kg [calculated]</t>
  </si>
  <si>
    <t>Motion ratio [constant]</t>
  </si>
  <si>
    <t>Spring compressed height [calculated]</t>
  </si>
  <si>
    <t>Reference hub height [constant]</t>
  </si>
  <si>
    <t>Spring rate kg/mm</t>
  </si>
  <si>
    <t>Enter car info here:</t>
  </si>
  <si>
    <t>Desired ride height in</t>
  </si>
  <si>
    <t>Reference spring height [constant]</t>
  </si>
  <si>
    <t>SPL calculator (do not modify)</t>
  </si>
  <si>
    <t>Result</t>
  </si>
  <si>
    <t>Minimum spring length</t>
  </si>
  <si>
    <t>Maximum spring length</t>
  </si>
  <si>
    <t>NOTES</t>
  </si>
  <si>
    <t>Measured from ground to top of wheel well (stock is 27.6")</t>
  </si>
  <si>
    <t>Approximate value for stock car is 730lb</t>
  </si>
  <si>
    <t>Recommended spring length in</t>
  </si>
  <si>
    <t>Please see sheet 2 for common spring rates</t>
  </si>
  <si>
    <t>Stock 03-04 coupe</t>
  </si>
  <si>
    <t>Front</t>
  </si>
  <si>
    <t>6.1kg/mm</t>
  </si>
  <si>
    <t>5.6kg/mm</t>
  </si>
  <si>
    <t>Stock 04.5-06 coupe/roadster</t>
  </si>
  <si>
    <t>7.6kg/mm</t>
  </si>
  <si>
    <t>10.7kg/mm</t>
  </si>
  <si>
    <t>12.3kg/mm</t>
  </si>
  <si>
    <t>Hotchkiss springs</t>
  </si>
  <si>
    <t>5.9kg/mm</t>
  </si>
  <si>
    <t>6.9kg/mm</t>
  </si>
  <si>
    <t>7.2kg/mm</t>
  </si>
  <si>
    <t>6.4kg/mm</t>
  </si>
  <si>
    <t>6.7kg/mm</t>
  </si>
  <si>
    <t>Tein H-Tech springs</t>
  </si>
  <si>
    <t>Tein S-Tech springs</t>
  </si>
  <si>
    <t>Tanabe Sustec GF210 springs</t>
  </si>
  <si>
    <t>6kg/mm</t>
  </si>
  <si>
    <t>Tein Flex coilovers</t>
  </si>
  <si>
    <t>12kg/mm</t>
  </si>
  <si>
    <t>10kg/mm</t>
  </si>
  <si>
    <t>8kg/mm</t>
  </si>
  <si>
    <t>8.3kg/mm</t>
  </si>
  <si>
    <t>* Calculated rear spring rate based on moving coilover spring to stock location</t>
  </si>
  <si>
    <t>Tein Basic coilovers</t>
  </si>
  <si>
    <t>Stance GR+ coilovers</t>
  </si>
  <si>
    <t>Zeal Function Xs coilovers</t>
  </si>
  <si>
    <t>Rear (non-coilover spring)</t>
  </si>
  <si>
    <t>9kg/mm</t>
  </si>
  <si>
    <t>Tanabe Sustec Pro Seven</t>
  </si>
  <si>
    <t>Nismo T2 motorsports springs</t>
  </si>
  <si>
    <t>Sprung weight of rear corner lb</t>
  </si>
  <si>
    <t>Bilstein PSS</t>
  </si>
  <si>
    <t>Buddy Club</t>
  </si>
  <si>
    <t>Cusco Zero2</t>
  </si>
  <si>
    <t>HKS Hipermax II</t>
  </si>
  <si>
    <t>HKS Hipermax LS/LS+/RS</t>
  </si>
  <si>
    <t>JIC FLT-A2 coilovers</t>
  </si>
  <si>
    <t>KW Variants</t>
  </si>
  <si>
    <t>Nismo S-Tune</t>
  </si>
  <si>
    <t>8.1kg/mm</t>
  </si>
  <si>
    <t>8.9kg/mm</t>
  </si>
  <si>
    <t>Tanabe Sustec Pro S-0C</t>
  </si>
  <si>
    <t>7kg/mm</t>
  </si>
  <si>
    <t>13.3kg/mm</t>
  </si>
  <si>
    <t>6.6kg/mm</t>
  </si>
  <si>
    <t>4.3-7.5kg/mm</t>
  </si>
  <si>
    <t>Progressive rate rear spring</t>
  </si>
  <si>
    <t>8.7-9.4kg/mm</t>
  </si>
  <si>
    <t>4.3-9.8kg/mm</t>
  </si>
  <si>
    <t>Progressive rate front and rear springs</t>
  </si>
  <si>
    <t>Megan Racing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</si>
</sst>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1" max="1" width="34.28125" style="0" customWidth="1"/>
    <col min="3" max="3" width="4.8515625" style="0" customWidth="1"/>
    <col min="4" max="4" width="4.7109375" style="0" customWidth="1"/>
    <col min="5" max="5" width="40.28125" style="0" customWidth="1"/>
  </cols>
  <sheetData>
    <row r="1" spans="1:5" ht="12.75">
      <c r="A1" s="1" t="s">
        <v>8</v>
      </c>
      <c r="E1" t="s">
        <v>15</v>
      </c>
    </row>
    <row r="2" spans="1:4" ht="12.75">
      <c r="A2" t="s">
        <v>0</v>
      </c>
      <c r="B2">
        <v>245</v>
      </c>
      <c r="C2">
        <v>45</v>
      </c>
      <c r="D2">
        <v>18</v>
      </c>
    </row>
    <row r="3" spans="1:5" ht="12.75">
      <c r="A3" t="s">
        <v>51</v>
      </c>
      <c r="B3">
        <v>730</v>
      </c>
      <c r="E3" t="s">
        <v>17</v>
      </c>
    </row>
    <row r="4" spans="1:5" ht="12.75">
      <c r="A4" t="s">
        <v>9</v>
      </c>
      <c r="B4">
        <v>26</v>
      </c>
      <c r="E4" t="s">
        <v>16</v>
      </c>
    </row>
    <row r="5" spans="1:5" ht="12.75">
      <c r="A5" t="s">
        <v>7</v>
      </c>
      <c r="B5">
        <v>10</v>
      </c>
      <c r="E5" t="s">
        <v>19</v>
      </c>
    </row>
    <row r="7" ht="12.75">
      <c r="A7" s="1" t="s">
        <v>11</v>
      </c>
    </row>
    <row r="8" spans="1:2" ht="12.75">
      <c r="A8" t="s">
        <v>4</v>
      </c>
      <c r="B8">
        <f>17.75/10.675</f>
        <v>1.6627634660421544</v>
      </c>
    </row>
    <row r="9" spans="1:2" ht="12.75">
      <c r="A9" t="s">
        <v>3</v>
      </c>
      <c r="B9">
        <f>B3/2.205</f>
        <v>331.0657596371882</v>
      </c>
    </row>
    <row r="10" spans="1:2" ht="12.75">
      <c r="A10" t="s">
        <v>1</v>
      </c>
      <c r="B10">
        <f>2*C2*B2/100/25.4+D2</f>
        <v>26.681102362204726</v>
      </c>
    </row>
    <row r="11" spans="1:2" ht="12.75">
      <c r="A11" t="s">
        <v>2</v>
      </c>
      <c r="B11">
        <f>B4-B10/2</f>
        <v>12.659448818897637</v>
      </c>
    </row>
    <row r="12" spans="1:2" ht="12.75">
      <c r="A12" t="s">
        <v>6</v>
      </c>
      <c r="B12">
        <v>13.64229</v>
      </c>
    </row>
    <row r="13" spans="1:2" ht="12.75">
      <c r="A13" t="s">
        <v>10</v>
      </c>
      <c r="B13">
        <v>6</v>
      </c>
    </row>
    <row r="14" spans="1:2" ht="12.75">
      <c r="A14" t="s">
        <v>5</v>
      </c>
      <c r="B14">
        <f>(B11-B12)/B8+B13</f>
        <v>5.408911007984917</v>
      </c>
    </row>
    <row r="16" ht="12.75">
      <c r="A16" s="1" t="s">
        <v>12</v>
      </c>
    </row>
    <row r="17" spans="1:2" ht="12.75">
      <c r="A17" t="s">
        <v>14</v>
      </c>
      <c r="B17">
        <f>B9/B5/25.4+B14</f>
        <v>6.712319510493533</v>
      </c>
    </row>
    <row r="18" spans="1:2" ht="12.75">
      <c r="A18" t="s">
        <v>13</v>
      </c>
      <c r="B18">
        <f>B17-1</f>
        <v>5.712319510493533</v>
      </c>
    </row>
    <row r="19" spans="1:2" ht="12.75">
      <c r="A19" t="s">
        <v>18</v>
      </c>
      <c r="B19">
        <f>TRUNC(B17)</f>
        <v>6</v>
      </c>
    </row>
  </sheetData>
  <sheetProtection/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C23" sqref="C23"/>
    </sheetView>
  </sheetViews>
  <sheetFormatPr defaultColWidth="9.140625" defaultRowHeight="12.75"/>
  <cols>
    <col min="1" max="1" width="27.140625" style="0" customWidth="1"/>
    <col min="2" max="3" width="15.7109375" style="0" customWidth="1"/>
  </cols>
  <sheetData>
    <row r="1" spans="2:3" ht="12.75">
      <c r="B1" t="s">
        <v>21</v>
      </c>
      <c r="C1" t="s">
        <v>47</v>
      </c>
    </row>
    <row r="3" spans="1:3" ht="12.75">
      <c r="A3" t="s">
        <v>20</v>
      </c>
      <c r="B3" t="s">
        <v>23</v>
      </c>
      <c r="C3" t="s">
        <v>22</v>
      </c>
    </row>
    <row r="4" spans="1:3" ht="12.75">
      <c r="A4" t="s">
        <v>24</v>
      </c>
      <c r="B4" t="s">
        <v>23</v>
      </c>
      <c r="C4" t="s">
        <v>25</v>
      </c>
    </row>
    <row r="6" spans="1:3" ht="12.75">
      <c r="A6" t="s">
        <v>50</v>
      </c>
      <c r="B6" t="s">
        <v>26</v>
      </c>
      <c r="C6" t="s">
        <v>27</v>
      </c>
    </row>
    <row r="7" spans="1:3" ht="12.75">
      <c r="A7" t="s">
        <v>28</v>
      </c>
      <c r="B7" t="s">
        <v>22</v>
      </c>
      <c r="C7" t="s">
        <v>29</v>
      </c>
    </row>
    <row r="8" spans="1:3" ht="12.75">
      <c r="A8" t="s">
        <v>35</v>
      </c>
      <c r="B8" t="s">
        <v>30</v>
      </c>
      <c r="C8" t="s">
        <v>31</v>
      </c>
    </row>
    <row r="9" spans="1:3" ht="12.75">
      <c r="A9" t="s">
        <v>34</v>
      </c>
      <c r="B9" t="s">
        <v>32</v>
      </c>
      <c r="C9" t="s">
        <v>33</v>
      </c>
    </row>
    <row r="10" spans="1:3" ht="12.75">
      <c r="A10" t="s">
        <v>36</v>
      </c>
      <c r="B10" t="s">
        <v>37</v>
      </c>
      <c r="C10" t="s">
        <v>33</v>
      </c>
    </row>
    <row r="12" spans="1:3" ht="12.75">
      <c r="A12" t="s">
        <v>44</v>
      </c>
      <c r="B12" t="s">
        <v>48</v>
      </c>
      <c r="C12" t="s">
        <v>48</v>
      </c>
    </row>
    <row r="13" spans="1:3" ht="12.75">
      <c r="A13" t="s">
        <v>38</v>
      </c>
      <c r="B13" t="s">
        <v>39</v>
      </c>
      <c r="C13" t="s">
        <v>39</v>
      </c>
    </row>
    <row r="14" spans="1:3" ht="12.75">
      <c r="A14" t="s">
        <v>46</v>
      </c>
      <c r="B14" t="s">
        <v>40</v>
      </c>
      <c r="C14" t="s">
        <v>41</v>
      </c>
    </row>
    <row r="15" spans="1:3" ht="12.75">
      <c r="A15" t="s">
        <v>57</v>
      </c>
      <c r="B15" t="s">
        <v>40</v>
      </c>
      <c r="C15" t="s">
        <v>39</v>
      </c>
    </row>
    <row r="16" spans="1:4" ht="12.75">
      <c r="A16" t="s">
        <v>45</v>
      </c>
      <c r="B16" t="s">
        <v>39</v>
      </c>
      <c r="C16" t="s">
        <v>42</v>
      </c>
      <c r="D16" t="s">
        <v>43</v>
      </c>
    </row>
    <row r="17" spans="1:3" ht="12.75">
      <c r="A17" t="s">
        <v>62</v>
      </c>
      <c r="B17" t="s">
        <v>40</v>
      </c>
      <c r="C17" t="s">
        <v>41</v>
      </c>
    </row>
    <row r="18" spans="1:3" ht="12.75">
      <c r="A18" t="s">
        <v>49</v>
      </c>
      <c r="B18" t="s">
        <v>40</v>
      </c>
      <c r="C18" t="s">
        <v>40</v>
      </c>
    </row>
    <row r="19" spans="1:4" ht="12.75">
      <c r="A19" t="s">
        <v>52</v>
      </c>
      <c r="B19" t="s">
        <v>65</v>
      </c>
      <c r="C19" t="s">
        <v>66</v>
      </c>
      <c r="D19" t="s">
        <v>67</v>
      </c>
    </row>
    <row r="20" spans="1:4" ht="12.75">
      <c r="A20" t="s">
        <v>53</v>
      </c>
      <c r="B20" t="s">
        <v>64</v>
      </c>
      <c r="C20" t="s">
        <v>42</v>
      </c>
      <c r="D20" t="s">
        <v>43</v>
      </c>
    </row>
    <row r="21" spans="1:3" ht="12.75">
      <c r="A21" t="s">
        <v>54</v>
      </c>
      <c r="B21" t="s">
        <v>40</v>
      </c>
      <c r="C21" t="s">
        <v>63</v>
      </c>
    </row>
    <row r="22" spans="1:3" ht="12.75">
      <c r="A22" t="s">
        <v>55</v>
      </c>
      <c r="B22" t="s">
        <v>48</v>
      </c>
      <c r="C22" t="s">
        <v>48</v>
      </c>
    </row>
    <row r="23" spans="1:3" ht="12.75">
      <c r="A23" t="s">
        <v>56</v>
      </c>
      <c r="B23" t="s">
        <v>41</v>
      </c>
      <c r="C23" t="s">
        <v>41</v>
      </c>
    </row>
    <row r="24" spans="1:4" ht="12.75">
      <c r="A24" t="s">
        <v>58</v>
      </c>
      <c r="B24" t="s">
        <v>68</v>
      </c>
      <c r="C24" t="s">
        <v>69</v>
      </c>
      <c r="D24" t="s">
        <v>70</v>
      </c>
    </row>
    <row r="25" spans="1:3" ht="12.75">
      <c r="A25" t="s">
        <v>71</v>
      </c>
      <c r="B25" t="s">
        <v>40</v>
      </c>
      <c r="C25" t="s">
        <v>41</v>
      </c>
    </row>
    <row r="26" spans="1:3" ht="12.75">
      <c r="A26" t="s">
        <v>59</v>
      </c>
      <c r="B26" t="s">
        <v>60</v>
      </c>
      <c r="C26" t="s">
        <v>61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SPL</cp:lastModifiedBy>
  <dcterms:created xsi:type="dcterms:W3CDTF">1996-10-14T23:33:28Z</dcterms:created>
  <dcterms:modified xsi:type="dcterms:W3CDTF">2008-03-26T22:35:02Z</dcterms:modified>
  <cp:category/>
  <cp:version/>
  <cp:contentType/>
  <cp:contentStatus/>
</cp:coreProperties>
</file>